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NDING ORDERS\1 - Annual Planners - Current Year\SO Planners 2021-22\"/>
    </mc:Choice>
  </mc:AlternateContent>
  <xr:revisionPtr revIDLastSave="0" documentId="13_ncr:1_{278CCA38-BE4E-46A2-B87F-4EBF1CD87577}" xr6:coauthVersionLast="47" xr6:coauthVersionMax="47" xr10:uidLastSave="{00000000-0000-0000-0000-000000000000}"/>
  <bookViews>
    <workbookView xWindow="-108" yWindow="-108" windowWidth="23256" windowHeight="12576" xr2:uid="{B77016E4-5DFD-4922-8A91-2EBA0060AB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8" i="1" l="1"/>
  <c r="L36" i="1"/>
  <c r="K36" i="1"/>
  <c r="J36" i="1"/>
  <c r="I36" i="1"/>
  <c r="H32" i="1"/>
  <c r="J32" i="1"/>
  <c r="I32" i="1" l="1"/>
  <c r="L32" i="1"/>
  <c r="K32" i="1" s="1"/>
  <c r="J16" i="1" l="1"/>
  <c r="H16" i="1"/>
  <c r="H13" i="1"/>
  <c r="J13" i="1"/>
  <c r="H17" i="1"/>
  <c r="J17" i="1"/>
  <c r="H18" i="1"/>
  <c r="J18" i="1"/>
  <c r="H19" i="1"/>
  <c r="J19" i="1"/>
  <c r="L19" i="1" s="1"/>
  <c r="H20" i="1"/>
  <c r="J20" i="1"/>
  <c r="H21" i="1"/>
  <c r="J21" i="1"/>
  <c r="L21" i="1" s="1"/>
  <c r="H22" i="1"/>
  <c r="J22" i="1"/>
  <c r="L22" i="1" s="1"/>
  <c r="H14" i="1"/>
  <c r="J14" i="1"/>
  <c r="L14" i="1" s="1"/>
  <c r="H15" i="1"/>
  <c r="J15" i="1"/>
  <c r="H11" i="1"/>
  <c r="J11" i="1"/>
  <c r="L11" i="1" s="1"/>
  <c r="H12" i="1"/>
  <c r="J12" i="1"/>
  <c r="L12" i="1" s="1"/>
  <c r="K22" i="1" l="1"/>
  <c r="K12" i="1"/>
  <c r="K11" i="1"/>
  <c r="K21" i="1"/>
  <c r="K14" i="1"/>
  <c r="K19" i="1"/>
  <c r="I17" i="1"/>
  <c r="I18" i="1"/>
  <c r="I20" i="1"/>
  <c r="I16" i="1"/>
  <c r="I11" i="1"/>
  <c r="I19" i="1"/>
  <c r="I15" i="1"/>
  <c r="I22" i="1"/>
  <c r="I13" i="1"/>
  <c r="I12" i="1"/>
  <c r="L20" i="1"/>
  <c r="K20" i="1" s="1"/>
  <c r="L17" i="1"/>
  <c r="K17" i="1" s="1"/>
  <c r="L13" i="1"/>
  <c r="K13" i="1" s="1"/>
  <c r="I14" i="1"/>
  <c r="L16" i="1"/>
  <c r="K16" i="1" s="1"/>
  <c r="I21" i="1"/>
  <c r="L15" i="1"/>
  <c r="K15" i="1" s="1"/>
  <c r="L18" i="1"/>
  <c r="K18" i="1" s="1"/>
  <c r="H34" i="1" l="1"/>
  <c r="J34" i="1"/>
  <c r="L34" i="1" s="1"/>
  <c r="J33" i="1"/>
  <c r="L33" i="1" s="1"/>
  <c r="H33" i="1"/>
  <c r="H27" i="1"/>
  <c r="J27" i="1"/>
  <c r="L27" i="1" s="1"/>
  <c r="J26" i="1"/>
  <c r="H26" i="1"/>
  <c r="J31" i="1"/>
  <c r="H31" i="1"/>
  <c r="H6" i="1"/>
  <c r="J6" i="1"/>
  <c r="H7" i="1"/>
  <c r="J7" i="1"/>
  <c r="H8" i="1"/>
  <c r="J8" i="1"/>
  <c r="L8" i="1" s="1"/>
  <c r="H9" i="1"/>
  <c r="J9" i="1"/>
  <c r="L9" i="1" s="1"/>
  <c r="H10" i="1"/>
  <c r="J10" i="1"/>
  <c r="L10" i="1" s="1"/>
  <c r="K9" i="1" l="1"/>
  <c r="K27" i="1"/>
  <c r="K33" i="1"/>
  <c r="K34" i="1"/>
  <c r="K8" i="1"/>
  <c r="K10" i="1"/>
  <c r="I6" i="1"/>
  <c r="I26" i="1"/>
  <c r="I34" i="1"/>
  <c r="I9" i="1"/>
  <c r="I8" i="1"/>
  <c r="L6" i="1"/>
  <c r="K6" i="1" s="1"/>
  <c r="I27" i="1"/>
  <c r="I31" i="1"/>
  <c r="I7" i="1"/>
  <c r="I33" i="1"/>
  <c r="L26" i="1"/>
  <c r="K26" i="1" s="1"/>
  <c r="L31" i="1"/>
  <c r="K31" i="1" s="1"/>
  <c r="I10" i="1"/>
  <c r="L7" i="1"/>
  <c r="K7" i="1" s="1"/>
  <c r="I29" i="1" l="1"/>
  <c r="I24" i="1"/>
  <c r="L29" i="1" l="1"/>
  <c r="L24" i="1"/>
  <c r="L39" i="1" l="1"/>
  <c r="J29" i="1" l="1"/>
  <c r="J24" i="1" l="1"/>
  <c r="K29" i="1" l="1"/>
  <c r="K24" i="1"/>
</calcChain>
</file>

<file path=xl/sharedStrings.xml><?xml version="1.0" encoding="utf-8"?>
<sst xmlns="http://schemas.openxmlformats.org/spreadsheetml/2006/main" count="77" uniqueCount="48">
  <si>
    <t>Center Point Platinum</t>
  </si>
  <si>
    <t>Center Point Premier</t>
  </si>
  <si>
    <t>Large Print</t>
  </si>
  <si>
    <t>Center Point Sterling Mystery</t>
  </si>
  <si>
    <t>Center Point Western</t>
  </si>
  <si>
    <t>Read How You Want</t>
  </si>
  <si>
    <t>Format</t>
  </si>
  <si>
    <t>PB</t>
  </si>
  <si>
    <t>HB</t>
  </si>
  <si>
    <t>CD</t>
  </si>
  <si>
    <t>Copies per year</t>
  </si>
  <si>
    <t>Annual cost</t>
  </si>
  <si>
    <t>Monthly cost</t>
  </si>
  <si>
    <t>Number of titles required per month</t>
  </si>
  <si>
    <t xml:space="preserve">Copies of each required </t>
  </si>
  <si>
    <t>Large Print Press (Thorndike Press)</t>
  </si>
  <si>
    <t>Center Point Christian</t>
  </si>
  <si>
    <t>Copies per month</t>
  </si>
  <si>
    <t>Average price each</t>
  </si>
  <si>
    <t>Average nett cost per month total</t>
  </si>
  <si>
    <t>Average nett cost per year total</t>
  </si>
  <si>
    <t>Average nett price each</t>
  </si>
  <si>
    <t>Discount %</t>
  </si>
  <si>
    <t>Annual Total</t>
  </si>
  <si>
    <t>Total copies</t>
  </si>
  <si>
    <t>Standing Order Planner 2021-22</t>
  </si>
  <si>
    <t>Audio (Talking Books)</t>
  </si>
  <si>
    <t>Publisher/Imprint</t>
  </si>
  <si>
    <t>Titles published per month on average</t>
  </si>
  <si>
    <t>PB/HB</t>
  </si>
  <si>
    <t>The Library Supply Company Ltd</t>
  </si>
  <si>
    <t>Blackstone Publishing  Audio (Library Editions)</t>
  </si>
  <si>
    <t>Blackstone Publishing Audio Children's (Library Editions)</t>
  </si>
  <si>
    <t>Blackstone Publishing Audio Teen (Library Editions)</t>
  </si>
  <si>
    <t>Popular Trade Titles - Audio Editions</t>
  </si>
  <si>
    <t>Wheeler Publishing (Thorndike Press)</t>
  </si>
  <si>
    <t>Popular Trade Titles (Various Publishers)  - Audio Editions</t>
  </si>
  <si>
    <t>Popular Trade Titles (Various Publishers) - LP Editions</t>
  </si>
  <si>
    <t>Severn House Publishers LP Editions</t>
  </si>
  <si>
    <t>Mills &amp; Boon Desire - LP Edition</t>
  </si>
  <si>
    <t>Mills &amp; Boon Heroes  - LP Edition</t>
  </si>
  <si>
    <t>Mills &amp; Boon Historical  - LP Edition</t>
  </si>
  <si>
    <t>Mills &amp; Boon Medical  - LP Edition</t>
  </si>
  <si>
    <t>Mills &amp; Boon Modern  - LP Edition</t>
  </si>
  <si>
    <t>Mills &amp; Boon True Love  - LP Edition</t>
  </si>
  <si>
    <t>Thorndike Press</t>
  </si>
  <si>
    <t>Children's and Teens</t>
  </si>
  <si>
    <t>Read How You Want Children's and Teen - large 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</si>
</sst>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.0%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0" xfId="0" applyFill="1"/>
    <xf numFmtId="44" fontId="0" fillId="0" borderId="0" xfId="1" applyFont="1" applyAlignment="1" applyProtection="1">
      <alignment horizontal="center"/>
      <protection locked="0"/>
    </xf>
    <xf numFmtId="44" fontId="2" fillId="0" borderId="1" xfId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0" fontId="5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  <protection locked="0"/>
    </xf>
    <xf numFmtId="44" fontId="1" fillId="0" borderId="0" xfId="1" applyFont="1" applyFill="1" applyBorder="1" applyAlignment="1" applyProtection="1">
      <alignment horizontal="center" wrapText="1"/>
      <protection locked="0"/>
    </xf>
    <xf numFmtId="164" fontId="1" fillId="0" borderId="0" xfId="0" applyNumberFormat="1" applyFont="1" applyFill="1" applyBorder="1" applyAlignment="1" applyProtection="1">
      <alignment horizontal="center" wrapText="1"/>
    </xf>
    <xf numFmtId="165" fontId="1" fillId="0" borderId="0" xfId="0" applyNumberFormat="1" applyFont="1" applyFill="1" applyBorder="1" applyAlignment="1" applyProtection="1">
      <alignment horizontal="center" wrapText="1"/>
    </xf>
    <xf numFmtId="165" fontId="2" fillId="0" borderId="0" xfId="0" applyNumberFormat="1" applyFont="1" applyAlignment="1" applyProtection="1">
      <alignment horizontal="center"/>
    </xf>
    <xf numFmtId="0" fontId="6" fillId="0" borderId="0" xfId="0" applyFont="1" applyProtection="1"/>
    <xf numFmtId="0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0" borderId="1" xfId="0" applyFont="1" applyFill="1" applyBorder="1" applyProtection="1"/>
    <xf numFmtId="164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Protection="1"/>
    <xf numFmtId="165" fontId="2" fillId="0" borderId="0" xfId="0" applyNumberFormat="1" applyFont="1" applyFill="1" applyBorder="1" applyAlignment="1" applyProtection="1">
      <alignment horizontal="left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44" fontId="2" fillId="0" borderId="1" xfId="1" applyFont="1" applyFill="1" applyBorder="1" applyAlignment="1" applyProtection="1">
      <alignment horizontal="center" vertical="top" wrapText="1"/>
      <protection locked="0"/>
    </xf>
    <xf numFmtId="164" fontId="2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1" xfId="0" applyFill="1" applyBorder="1" applyAlignment="1" applyProtection="1">
      <alignment vertical="top" wrapText="1"/>
    </xf>
    <xf numFmtId="44" fontId="0" fillId="0" borderId="1" xfId="0" applyNumberForma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165" fontId="2" fillId="5" borderId="1" xfId="0" applyNumberFormat="1" applyFont="1" applyFill="1" applyBorder="1" applyAlignment="1" applyProtection="1">
      <alignment horizontal="center" vertical="top" wrapText="1"/>
    </xf>
    <xf numFmtId="0" fontId="2" fillId="5" borderId="1" xfId="0" applyFont="1" applyFill="1" applyBorder="1" applyAlignment="1" applyProtection="1">
      <alignment horizontal="center" vertical="top" wrapText="1"/>
    </xf>
    <xf numFmtId="165" fontId="2" fillId="5" borderId="1" xfId="0" applyNumberFormat="1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165" fontId="5" fillId="5" borderId="1" xfId="0" applyNumberFormat="1" applyFont="1" applyFill="1" applyBorder="1" applyAlignment="1" applyProtection="1">
      <alignment horizontal="left" wrapText="1"/>
    </xf>
    <xf numFmtId="165" fontId="3" fillId="5" borderId="1" xfId="0" applyNumberFormat="1" applyFont="1" applyFill="1" applyBorder="1" applyAlignment="1" applyProtection="1">
      <alignment horizontal="center" wrapText="1"/>
    </xf>
    <xf numFmtId="165" fontId="5" fillId="5" borderId="1" xfId="0" applyNumberFormat="1" applyFont="1" applyFill="1" applyBorder="1" applyAlignment="1" applyProtection="1">
      <alignment horizontal="left"/>
    </xf>
    <xf numFmtId="0" fontId="3" fillId="5" borderId="1" xfId="0" applyNumberFormat="1" applyFont="1" applyFill="1" applyBorder="1" applyAlignment="1" applyProtection="1">
      <alignment horizontal="center"/>
    </xf>
    <xf numFmtId="165" fontId="2" fillId="0" borderId="1" xfId="1" applyNumberFormat="1" applyFont="1" applyBorder="1" applyAlignment="1" applyProtection="1">
      <alignment horizontal="center"/>
      <protection locked="0"/>
    </xf>
    <xf numFmtId="165" fontId="2" fillId="0" borderId="1" xfId="1" applyNumberFormat="1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 vertical="top" wrapText="1"/>
    </xf>
    <xf numFmtId="0" fontId="0" fillId="2" borderId="2" xfId="0" applyFont="1" applyFill="1" applyBorder="1" applyAlignment="1" applyProtection="1">
      <alignment horizontal="center" vertical="top" wrapText="1"/>
    </xf>
    <xf numFmtId="0" fontId="0" fillId="2" borderId="2" xfId="0" applyFont="1" applyFill="1" applyBorder="1" applyAlignment="1" applyProtection="1">
      <alignment horizontal="center" vertical="top" wrapText="1"/>
      <protection locked="0"/>
    </xf>
    <xf numFmtId="0" fontId="0" fillId="3" borderId="2" xfId="0" applyFont="1" applyFill="1" applyBorder="1" applyAlignment="1" applyProtection="1">
      <alignment horizontal="center" vertical="top" wrapText="1"/>
      <protection locked="0"/>
    </xf>
    <xf numFmtId="44" fontId="4" fillId="2" borderId="2" xfId="1" applyFont="1" applyFill="1" applyBorder="1" applyAlignment="1" applyProtection="1">
      <alignment horizontal="center" vertical="top" wrapText="1"/>
      <protection locked="0"/>
    </xf>
    <xf numFmtId="164" fontId="0" fillId="2" borderId="2" xfId="0" applyNumberFormat="1" applyFont="1" applyFill="1" applyBorder="1" applyAlignment="1" applyProtection="1">
      <alignment horizontal="center" vertical="top" wrapText="1"/>
    </xf>
    <xf numFmtId="165" fontId="0" fillId="2" borderId="2" xfId="0" applyNumberFormat="1" applyFont="1" applyFill="1" applyBorder="1" applyAlignment="1" applyProtection="1">
      <alignment horizontal="center" vertical="top" wrapText="1"/>
    </xf>
    <xf numFmtId="0" fontId="9" fillId="0" borderId="0" xfId="0" applyFont="1" applyProtection="1"/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0" fontId="0" fillId="4" borderId="1" xfId="0" applyFill="1" applyBorder="1" applyProtection="1"/>
    <xf numFmtId="0" fontId="6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702734</xdr:colOff>
      <xdr:row>0</xdr:row>
      <xdr:rowOff>143086</xdr:rowOff>
    </xdr:from>
    <xdr:to>
      <xdr:col>11</xdr:col>
      <xdr:colOff>1032934</xdr:colOff>
      <xdr:row>2</xdr:row>
      <xdr:rowOff>177800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D00623B-8D6A-430F-9F71-08C02773B27B}"/>
            </a:ext>
          </a:extLst>
        </xdr:cNvPr>
        <xdr:cNvSpPr txBox="1"/>
      </xdr:nvSpPr>
      <xdr:spPr>
        <a:xfrm>
          <a:off x="8339667" y="143086"/>
          <a:ext cx="5588000" cy="644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/>
            <a:t>Please note all prices </a:t>
          </a:r>
          <a:r>
            <a:rPr lang="en-NZ" sz="1100" u="sng"/>
            <a:t>Exclude</a:t>
          </a:r>
          <a:r>
            <a:rPr lang="en-NZ" sz="1100" u="sng" baseline="0"/>
            <a:t> GST.</a:t>
          </a:r>
        </a:p>
        <a:p>
          <a:r>
            <a:rPr lang="en-NZ" sz="1100" u="none" baseline="0"/>
            <a:t>Prices per imprint are based on the average over 12 months.</a:t>
          </a:r>
        </a:p>
        <a:p>
          <a:r>
            <a:rPr lang="en-NZ" sz="1100" u="none" baseline="0"/>
            <a:t>Where the titles published per month varies we have stated the average number per month.</a:t>
          </a:r>
          <a:endParaRPr lang="en-NZ" sz="110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4B719-1E47-458F-8ECD-AF2C5CD15006}">
  <sheetPr>
    <pageSetUpPr fitToPage="1"/>
  </sheetPr>
  <dimension ref="A1:L40"/>
  <sheetViews>
    <sheetView tabSelected="1" zoomScale="90" zoomScaleNormal="90" workbookViewId="0">
      <pane ySplit="4" topLeftCell="A30" activePane="bottomLeft" state="frozen"/>
      <selection pane="bottomLeft" activeCell="J35" sqref="J35"/>
    </sheetView>
  </sheetViews>
  <sheetFormatPr defaultRowHeight="24" customHeight="1" x14ac:dyDescent="0.3"/>
  <cols>
    <col min="1" max="1" width="64.21875" style="15" customWidth="1"/>
    <col min="2" max="2" width="7.44140625" style="16" customWidth="1"/>
    <col min="3" max="3" width="15" style="6" customWidth="1"/>
    <col min="4" max="4" width="14.5546875" style="6" customWidth="1"/>
    <col min="5" max="5" width="10.109375" style="16" customWidth="1"/>
    <col min="6" max="6" width="12.33203125" style="4" customWidth="1"/>
    <col min="7" max="7" width="9.33203125" style="9" customWidth="1"/>
    <col min="8" max="8" width="9.77734375" style="9" customWidth="1"/>
    <col min="9" max="9" width="16.6640625" style="10" customWidth="1"/>
    <col min="10" max="10" width="11.21875" style="16" customWidth="1"/>
    <col min="11" max="11" width="17.21875" style="10" customWidth="1"/>
    <col min="12" max="12" width="15.21875" style="16" customWidth="1"/>
  </cols>
  <sheetData>
    <row r="1" spans="1:12" ht="24" customHeight="1" x14ac:dyDescent="0.5">
      <c r="A1" s="32" t="s">
        <v>30</v>
      </c>
    </row>
    <row r="2" spans="1:12" ht="24" customHeight="1" x14ac:dyDescent="0.45">
      <c r="A2" s="65" t="s">
        <v>25</v>
      </c>
    </row>
    <row r="3" spans="1:12" ht="24" customHeight="1" thickBot="1" x14ac:dyDescent="0.5">
      <c r="A3" s="65"/>
    </row>
    <row r="4" spans="1:12" s="2" customFormat="1" ht="46.2" customHeight="1" thickBot="1" x14ac:dyDescent="0.35">
      <c r="A4" s="58" t="s">
        <v>27</v>
      </c>
      <c r="B4" s="59" t="s">
        <v>6</v>
      </c>
      <c r="C4" s="60" t="s">
        <v>28</v>
      </c>
      <c r="D4" s="61" t="s">
        <v>13</v>
      </c>
      <c r="E4" s="58" t="s">
        <v>14</v>
      </c>
      <c r="F4" s="62" t="s">
        <v>18</v>
      </c>
      <c r="G4" s="63" t="s">
        <v>22</v>
      </c>
      <c r="H4" s="63" t="s">
        <v>21</v>
      </c>
      <c r="I4" s="64" t="s">
        <v>19</v>
      </c>
      <c r="J4" s="59" t="s">
        <v>17</v>
      </c>
      <c r="K4" s="64" t="s">
        <v>20</v>
      </c>
      <c r="L4" s="59" t="s">
        <v>10</v>
      </c>
    </row>
    <row r="5" spans="1:12" s="2" customFormat="1" ht="22.2" customHeight="1" x14ac:dyDescent="0.4">
      <c r="A5" s="71" t="s">
        <v>2</v>
      </c>
      <c r="B5" s="19"/>
      <c r="C5" s="20"/>
      <c r="D5" s="20"/>
      <c r="E5" s="19"/>
      <c r="F5" s="21"/>
      <c r="G5" s="22"/>
      <c r="H5" s="22"/>
      <c r="I5" s="23"/>
      <c r="J5" s="19"/>
      <c r="K5" s="23"/>
      <c r="L5" s="19"/>
    </row>
    <row r="6" spans="1:12" ht="24" customHeight="1" x14ac:dyDescent="0.35">
      <c r="A6" s="11" t="s">
        <v>16</v>
      </c>
      <c r="B6" s="12" t="s">
        <v>8</v>
      </c>
      <c r="C6" s="7">
        <v>6</v>
      </c>
      <c r="D6" s="34"/>
      <c r="E6" s="35"/>
      <c r="F6" s="56">
        <v>57.95</v>
      </c>
      <c r="G6" s="13">
        <v>0.1</v>
      </c>
      <c r="H6" s="14">
        <f t="shared" ref="H6:H22" si="0">F6-(F6*G6)</f>
        <v>52.155000000000001</v>
      </c>
      <c r="I6" s="14">
        <f t="shared" ref="I6:I22" si="1">J6*H6</f>
        <v>0</v>
      </c>
      <c r="J6" s="12">
        <f t="shared" ref="J6:J22" si="2">D6*E6</f>
        <v>0</v>
      </c>
      <c r="K6" s="14">
        <f>H6*L6</f>
        <v>0</v>
      </c>
      <c r="L6" s="12">
        <f t="shared" ref="L6:L22" si="3">J6*12</f>
        <v>0</v>
      </c>
    </row>
    <row r="7" spans="1:12" ht="24" customHeight="1" x14ac:dyDescent="0.35">
      <c r="A7" s="11" t="s">
        <v>0</v>
      </c>
      <c r="B7" s="12" t="s">
        <v>8</v>
      </c>
      <c r="C7" s="7">
        <v>10</v>
      </c>
      <c r="D7" s="34"/>
      <c r="E7" s="35"/>
      <c r="F7" s="56">
        <v>59.95</v>
      </c>
      <c r="G7" s="13">
        <v>0.1</v>
      </c>
      <c r="H7" s="14">
        <f t="shared" si="0"/>
        <v>53.954999999999998</v>
      </c>
      <c r="I7" s="14">
        <f t="shared" si="1"/>
        <v>0</v>
      </c>
      <c r="J7" s="12">
        <f t="shared" si="2"/>
        <v>0</v>
      </c>
      <c r="K7" s="14">
        <f t="shared" ref="K7:K22" si="4">H7*L7</f>
        <v>0</v>
      </c>
      <c r="L7" s="12">
        <f t="shared" si="3"/>
        <v>0</v>
      </c>
    </row>
    <row r="8" spans="1:12" ht="24" customHeight="1" x14ac:dyDescent="0.35">
      <c r="A8" s="11" t="s">
        <v>1</v>
      </c>
      <c r="B8" s="12" t="s">
        <v>8</v>
      </c>
      <c r="C8" s="7">
        <v>6</v>
      </c>
      <c r="D8" s="34"/>
      <c r="E8" s="35"/>
      <c r="F8" s="56">
        <v>57.95</v>
      </c>
      <c r="G8" s="13">
        <v>0.1</v>
      </c>
      <c r="H8" s="14">
        <f t="shared" si="0"/>
        <v>52.155000000000001</v>
      </c>
      <c r="I8" s="14">
        <f t="shared" si="1"/>
        <v>0</v>
      </c>
      <c r="J8" s="12">
        <f t="shared" si="2"/>
        <v>0</v>
      </c>
      <c r="K8" s="14">
        <f t="shared" si="4"/>
        <v>0</v>
      </c>
      <c r="L8" s="12">
        <f t="shared" si="3"/>
        <v>0</v>
      </c>
    </row>
    <row r="9" spans="1:12" ht="24" customHeight="1" x14ac:dyDescent="0.35">
      <c r="A9" s="18" t="s">
        <v>3</v>
      </c>
      <c r="B9" s="17" t="s">
        <v>8</v>
      </c>
      <c r="C9" s="8">
        <v>2</v>
      </c>
      <c r="D9" s="34"/>
      <c r="E9" s="35"/>
      <c r="F9" s="57">
        <v>59.95</v>
      </c>
      <c r="G9" s="13">
        <v>0.1</v>
      </c>
      <c r="H9" s="14">
        <f t="shared" si="0"/>
        <v>53.954999999999998</v>
      </c>
      <c r="I9" s="14">
        <f t="shared" si="1"/>
        <v>0</v>
      </c>
      <c r="J9" s="12">
        <f t="shared" si="2"/>
        <v>0</v>
      </c>
      <c r="K9" s="14">
        <f t="shared" si="4"/>
        <v>0</v>
      </c>
      <c r="L9" s="12">
        <f t="shared" si="3"/>
        <v>0</v>
      </c>
    </row>
    <row r="10" spans="1:12" ht="24" customHeight="1" x14ac:dyDescent="0.35">
      <c r="A10" s="18" t="s">
        <v>4</v>
      </c>
      <c r="B10" s="17" t="s">
        <v>8</v>
      </c>
      <c r="C10" s="8">
        <v>6</v>
      </c>
      <c r="D10" s="34"/>
      <c r="E10" s="35"/>
      <c r="F10" s="57">
        <v>55.95</v>
      </c>
      <c r="G10" s="13">
        <v>0.1</v>
      </c>
      <c r="H10" s="14">
        <f t="shared" si="0"/>
        <v>50.355000000000004</v>
      </c>
      <c r="I10" s="14">
        <f t="shared" si="1"/>
        <v>0</v>
      </c>
      <c r="J10" s="12">
        <f t="shared" si="2"/>
        <v>0</v>
      </c>
      <c r="K10" s="14">
        <f t="shared" si="4"/>
        <v>0</v>
      </c>
      <c r="L10" s="12">
        <f t="shared" si="3"/>
        <v>0</v>
      </c>
    </row>
    <row r="11" spans="1:12" ht="24" customHeight="1" x14ac:dyDescent="0.35">
      <c r="A11" s="18" t="s">
        <v>45</v>
      </c>
      <c r="B11" s="17" t="s">
        <v>8</v>
      </c>
      <c r="C11" s="8">
        <v>65</v>
      </c>
      <c r="D11" s="34"/>
      <c r="E11" s="35"/>
      <c r="F11" s="57">
        <v>53</v>
      </c>
      <c r="G11" s="13">
        <v>0.1</v>
      </c>
      <c r="H11" s="14">
        <f t="shared" si="0"/>
        <v>47.7</v>
      </c>
      <c r="I11" s="14">
        <f t="shared" si="1"/>
        <v>0</v>
      </c>
      <c r="J11" s="12">
        <f t="shared" si="2"/>
        <v>0</v>
      </c>
      <c r="K11" s="14">
        <f t="shared" si="4"/>
        <v>0</v>
      </c>
      <c r="L11" s="12">
        <f t="shared" si="3"/>
        <v>0</v>
      </c>
    </row>
    <row r="12" spans="1:12" ht="24" customHeight="1" x14ac:dyDescent="0.35">
      <c r="A12" s="18" t="s">
        <v>35</v>
      </c>
      <c r="B12" s="17" t="s">
        <v>29</v>
      </c>
      <c r="C12" s="8">
        <v>10</v>
      </c>
      <c r="D12" s="34"/>
      <c r="E12" s="35"/>
      <c r="F12" s="57">
        <v>49.9</v>
      </c>
      <c r="G12" s="13">
        <v>0.1</v>
      </c>
      <c r="H12" s="14">
        <f t="shared" si="0"/>
        <v>44.91</v>
      </c>
      <c r="I12" s="14">
        <f t="shared" si="1"/>
        <v>0</v>
      </c>
      <c r="J12" s="12">
        <f t="shared" si="2"/>
        <v>0</v>
      </c>
      <c r="K12" s="14">
        <f t="shared" si="4"/>
        <v>0</v>
      </c>
      <c r="L12" s="12">
        <f t="shared" si="3"/>
        <v>0</v>
      </c>
    </row>
    <row r="13" spans="1:12" ht="24" customHeight="1" x14ac:dyDescent="0.35">
      <c r="A13" s="18" t="s">
        <v>15</v>
      </c>
      <c r="B13" s="17" t="s">
        <v>7</v>
      </c>
      <c r="C13" s="8">
        <v>6</v>
      </c>
      <c r="D13" s="34"/>
      <c r="E13" s="35"/>
      <c r="F13" s="57">
        <v>29.15</v>
      </c>
      <c r="G13" s="13">
        <v>0.1</v>
      </c>
      <c r="H13" s="14">
        <f t="shared" si="0"/>
        <v>26.234999999999999</v>
      </c>
      <c r="I13" s="14">
        <f t="shared" si="1"/>
        <v>0</v>
      </c>
      <c r="J13" s="12">
        <f t="shared" si="2"/>
        <v>0</v>
      </c>
      <c r="K13" s="14">
        <f t="shared" si="4"/>
        <v>0</v>
      </c>
      <c r="L13" s="12">
        <f t="shared" si="3"/>
        <v>0</v>
      </c>
    </row>
    <row r="14" spans="1:12" ht="24" customHeight="1" x14ac:dyDescent="0.35">
      <c r="A14" s="18" t="s">
        <v>5</v>
      </c>
      <c r="B14" s="17" t="s">
        <v>7</v>
      </c>
      <c r="C14" s="8">
        <v>20</v>
      </c>
      <c r="D14" s="34"/>
      <c r="E14" s="35"/>
      <c r="F14" s="57">
        <v>52.77</v>
      </c>
      <c r="G14" s="13">
        <v>0.1</v>
      </c>
      <c r="H14" s="14">
        <f t="shared" si="0"/>
        <v>47.493000000000002</v>
      </c>
      <c r="I14" s="14">
        <f t="shared" si="1"/>
        <v>0</v>
      </c>
      <c r="J14" s="12">
        <f t="shared" si="2"/>
        <v>0</v>
      </c>
      <c r="K14" s="14">
        <f t="shared" si="4"/>
        <v>0</v>
      </c>
      <c r="L14" s="12">
        <f t="shared" si="3"/>
        <v>0</v>
      </c>
    </row>
    <row r="15" spans="1:12" ht="24" customHeight="1" x14ac:dyDescent="0.35">
      <c r="A15" s="18" t="s">
        <v>38</v>
      </c>
      <c r="B15" s="17" t="s">
        <v>8</v>
      </c>
      <c r="C15" s="31">
        <v>5</v>
      </c>
      <c r="D15" s="34"/>
      <c r="E15" s="35"/>
      <c r="F15" s="57">
        <v>55.99</v>
      </c>
      <c r="G15" s="13">
        <v>0.1</v>
      </c>
      <c r="H15" s="14">
        <f t="shared" si="0"/>
        <v>50.391000000000005</v>
      </c>
      <c r="I15" s="14">
        <f t="shared" si="1"/>
        <v>0</v>
      </c>
      <c r="J15" s="12">
        <f t="shared" si="2"/>
        <v>0</v>
      </c>
      <c r="K15" s="14">
        <f t="shared" si="4"/>
        <v>0</v>
      </c>
      <c r="L15" s="12">
        <f t="shared" si="3"/>
        <v>0</v>
      </c>
    </row>
    <row r="16" spans="1:12" ht="24" customHeight="1" x14ac:dyDescent="0.35">
      <c r="A16" s="11" t="s">
        <v>37</v>
      </c>
      <c r="B16" s="12" t="s">
        <v>29</v>
      </c>
      <c r="C16" s="7">
        <v>30</v>
      </c>
      <c r="D16" s="34"/>
      <c r="E16" s="35"/>
      <c r="F16" s="56">
        <v>45.3</v>
      </c>
      <c r="G16" s="13">
        <v>0.1</v>
      </c>
      <c r="H16" s="14">
        <f t="shared" si="0"/>
        <v>40.769999999999996</v>
      </c>
      <c r="I16" s="14">
        <f t="shared" si="1"/>
        <v>0</v>
      </c>
      <c r="J16" s="12">
        <f t="shared" si="2"/>
        <v>0</v>
      </c>
      <c r="K16" s="14">
        <f t="shared" si="4"/>
        <v>0</v>
      </c>
      <c r="L16" s="12">
        <f t="shared" si="3"/>
        <v>0</v>
      </c>
    </row>
    <row r="17" spans="1:12" ht="24" customHeight="1" x14ac:dyDescent="0.35">
      <c r="A17" s="18" t="s">
        <v>39</v>
      </c>
      <c r="B17" s="17" t="s">
        <v>8</v>
      </c>
      <c r="C17" s="8">
        <v>2</v>
      </c>
      <c r="D17" s="34"/>
      <c r="E17" s="35"/>
      <c r="F17" s="57">
        <v>39.950000000000003</v>
      </c>
      <c r="G17" s="13">
        <v>0.1</v>
      </c>
      <c r="H17" s="14">
        <f t="shared" si="0"/>
        <v>35.955000000000005</v>
      </c>
      <c r="I17" s="14">
        <f t="shared" si="1"/>
        <v>0</v>
      </c>
      <c r="J17" s="12">
        <f t="shared" si="2"/>
        <v>0</v>
      </c>
      <c r="K17" s="14">
        <f t="shared" si="4"/>
        <v>0</v>
      </c>
      <c r="L17" s="12">
        <f t="shared" si="3"/>
        <v>0</v>
      </c>
    </row>
    <row r="18" spans="1:12" ht="24" customHeight="1" x14ac:dyDescent="0.35">
      <c r="A18" s="18" t="s">
        <v>40</v>
      </c>
      <c r="B18" s="17" t="s">
        <v>8</v>
      </c>
      <c r="C18" s="8">
        <v>2</v>
      </c>
      <c r="D18" s="34"/>
      <c r="E18" s="35"/>
      <c r="F18" s="57">
        <v>43.95</v>
      </c>
      <c r="G18" s="13">
        <v>0.1</v>
      </c>
      <c r="H18" s="14">
        <f t="shared" si="0"/>
        <v>39.555</v>
      </c>
      <c r="I18" s="14">
        <f t="shared" si="1"/>
        <v>0</v>
      </c>
      <c r="J18" s="12">
        <f t="shared" si="2"/>
        <v>0</v>
      </c>
      <c r="K18" s="14">
        <f t="shared" si="4"/>
        <v>0</v>
      </c>
      <c r="L18" s="12">
        <f t="shared" si="3"/>
        <v>0</v>
      </c>
    </row>
    <row r="19" spans="1:12" ht="24" customHeight="1" x14ac:dyDescent="0.35">
      <c r="A19" s="18" t="s">
        <v>41</v>
      </c>
      <c r="B19" s="17" t="s">
        <v>8</v>
      </c>
      <c r="C19" s="8">
        <v>5</v>
      </c>
      <c r="D19" s="34"/>
      <c r="E19" s="35"/>
      <c r="F19" s="57">
        <v>43.95</v>
      </c>
      <c r="G19" s="13">
        <v>0.1</v>
      </c>
      <c r="H19" s="14">
        <f t="shared" si="0"/>
        <v>39.555</v>
      </c>
      <c r="I19" s="14">
        <f t="shared" si="1"/>
        <v>0</v>
      </c>
      <c r="J19" s="12">
        <f t="shared" si="2"/>
        <v>0</v>
      </c>
      <c r="K19" s="14">
        <f t="shared" si="4"/>
        <v>0</v>
      </c>
      <c r="L19" s="12">
        <f t="shared" si="3"/>
        <v>0</v>
      </c>
    </row>
    <row r="20" spans="1:12" ht="24" customHeight="1" x14ac:dyDescent="0.35">
      <c r="A20" s="18" t="s">
        <v>42</v>
      </c>
      <c r="B20" s="17" t="s">
        <v>8</v>
      </c>
      <c r="C20" s="8">
        <v>6</v>
      </c>
      <c r="D20" s="34"/>
      <c r="E20" s="35"/>
      <c r="F20" s="57">
        <v>39.950000000000003</v>
      </c>
      <c r="G20" s="13">
        <v>0.1</v>
      </c>
      <c r="H20" s="14">
        <f t="shared" si="0"/>
        <v>35.955000000000005</v>
      </c>
      <c r="I20" s="14">
        <f t="shared" si="1"/>
        <v>0</v>
      </c>
      <c r="J20" s="12">
        <f t="shared" si="2"/>
        <v>0</v>
      </c>
      <c r="K20" s="14">
        <f t="shared" si="4"/>
        <v>0</v>
      </c>
      <c r="L20" s="12">
        <f t="shared" si="3"/>
        <v>0</v>
      </c>
    </row>
    <row r="21" spans="1:12" ht="24" customHeight="1" x14ac:dyDescent="0.35">
      <c r="A21" s="18" t="s">
        <v>43</v>
      </c>
      <c r="B21" s="17" t="s">
        <v>8</v>
      </c>
      <c r="C21" s="8">
        <v>8</v>
      </c>
      <c r="D21" s="34"/>
      <c r="E21" s="35"/>
      <c r="F21" s="57">
        <v>39.950000000000003</v>
      </c>
      <c r="G21" s="13">
        <v>0.1</v>
      </c>
      <c r="H21" s="14">
        <f t="shared" si="0"/>
        <v>35.955000000000005</v>
      </c>
      <c r="I21" s="14">
        <f t="shared" si="1"/>
        <v>0</v>
      </c>
      <c r="J21" s="12">
        <f t="shared" si="2"/>
        <v>0</v>
      </c>
      <c r="K21" s="14">
        <f t="shared" si="4"/>
        <v>0</v>
      </c>
      <c r="L21" s="12">
        <f t="shared" si="3"/>
        <v>0</v>
      </c>
    </row>
    <row r="22" spans="1:12" ht="24" customHeight="1" x14ac:dyDescent="0.35">
      <c r="A22" s="18" t="s">
        <v>44</v>
      </c>
      <c r="B22" s="17" t="s">
        <v>8</v>
      </c>
      <c r="C22" s="8">
        <v>5</v>
      </c>
      <c r="D22" s="34"/>
      <c r="E22" s="35"/>
      <c r="F22" s="57">
        <v>43.95</v>
      </c>
      <c r="G22" s="13">
        <v>0.1</v>
      </c>
      <c r="H22" s="14">
        <f t="shared" si="0"/>
        <v>39.555</v>
      </c>
      <c r="I22" s="14">
        <f t="shared" si="1"/>
        <v>0</v>
      </c>
      <c r="J22" s="12">
        <f t="shared" si="2"/>
        <v>0</v>
      </c>
      <c r="K22" s="14">
        <f t="shared" si="4"/>
        <v>0</v>
      </c>
      <c r="L22" s="12">
        <f t="shared" si="3"/>
        <v>0</v>
      </c>
    </row>
    <row r="23" spans="1:12" s="44" customFormat="1" ht="31.2" customHeight="1" x14ac:dyDescent="0.3">
      <c r="A23" s="40"/>
      <c r="B23" s="39"/>
      <c r="C23" s="41"/>
      <c r="D23" s="41"/>
      <c r="E23" s="39"/>
      <c r="F23" s="42"/>
      <c r="G23" s="43"/>
      <c r="H23" s="43"/>
      <c r="I23" s="48" t="s">
        <v>12</v>
      </c>
      <c r="J23" s="49" t="s">
        <v>17</v>
      </c>
      <c r="K23" s="48" t="s">
        <v>11</v>
      </c>
      <c r="L23" s="49" t="s">
        <v>10</v>
      </c>
    </row>
    <row r="24" spans="1:12" s="3" customFormat="1" ht="24" customHeight="1" x14ac:dyDescent="0.3">
      <c r="A24" s="28"/>
      <c r="B24" s="17"/>
      <c r="C24" s="8"/>
      <c r="D24" s="8"/>
      <c r="E24" s="17"/>
      <c r="F24" s="5"/>
      <c r="G24" s="29"/>
      <c r="H24" s="29"/>
      <c r="I24" s="50">
        <f>SUM(I6:I22)</f>
        <v>0</v>
      </c>
      <c r="J24" s="51">
        <f>SUM(J6:J22)</f>
        <v>0</v>
      </c>
      <c r="K24" s="50">
        <f>SUM(K6:K22)</f>
        <v>0</v>
      </c>
      <c r="L24" s="51">
        <f>SUM(L6:L22)</f>
        <v>0</v>
      </c>
    </row>
    <row r="25" spans="1:12" ht="24" customHeight="1" x14ac:dyDescent="0.4">
      <c r="A25" s="72" t="s">
        <v>26</v>
      </c>
      <c r="B25" s="37"/>
      <c r="C25" s="66"/>
      <c r="D25" s="66"/>
      <c r="E25" s="67"/>
      <c r="F25" s="68"/>
      <c r="G25" s="67"/>
      <c r="H25" s="67"/>
      <c r="I25" s="67"/>
      <c r="J25" s="67"/>
      <c r="K25" s="69"/>
      <c r="L25" s="67"/>
    </row>
    <row r="26" spans="1:12" ht="24" customHeight="1" x14ac:dyDescent="0.35">
      <c r="A26" s="11" t="s">
        <v>31</v>
      </c>
      <c r="B26" s="12" t="s">
        <v>9</v>
      </c>
      <c r="C26" s="7">
        <v>25</v>
      </c>
      <c r="D26" s="34"/>
      <c r="E26" s="35"/>
      <c r="F26" s="57">
        <v>91.1</v>
      </c>
      <c r="G26" s="13">
        <v>0.1</v>
      </c>
      <c r="H26" s="14">
        <f t="shared" ref="H26" si="5">F26-(F26*G26)</f>
        <v>81.99</v>
      </c>
      <c r="I26" s="14">
        <f t="shared" ref="I26:I27" si="6">J26*H26</f>
        <v>0</v>
      </c>
      <c r="J26" s="12">
        <f t="shared" ref="J26" si="7">D26*E26</f>
        <v>0</v>
      </c>
      <c r="K26" s="14">
        <f>H26*L26</f>
        <v>0</v>
      </c>
      <c r="L26" s="12">
        <f t="shared" ref="L26" si="8">J26*12</f>
        <v>0</v>
      </c>
    </row>
    <row r="27" spans="1:12" ht="24" customHeight="1" x14ac:dyDescent="0.35">
      <c r="A27" s="11" t="s">
        <v>34</v>
      </c>
      <c r="B27" s="12" t="s">
        <v>9</v>
      </c>
      <c r="C27" s="7">
        <v>25</v>
      </c>
      <c r="D27" s="34"/>
      <c r="E27" s="35"/>
      <c r="F27" s="57">
        <v>70.900000000000006</v>
      </c>
      <c r="G27" s="13">
        <v>0.1</v>
      </c>
      <c r="H27" s="14">
        <f t="shared" ref="H27" si="9">F27-(F27*G27)</f>
        <v>63.81</v>
      </c>
      <c r="I27" s="14">
        <f t="shared" si="6"/>
        <v>0</v>
      </c>
      <c r="J27" s="12">
        <f t="shared" ref="J27" si="10">D27*E27</f>
        <v>0</v>
      </c>
      <c r="K27" s="14">
        <f>H27*L27</f>
        <v>0</v>
      </c>
      <c r="L27" s="12">
        <f t="shared" ref="L27" si="11">J27*12</f>
        <v>0</v>
      </c>
    </row>
    <row r="28" spans="1:12" s="47" customFormat="1" ht="31.8" customHeight="1" x14ac:dyDescent="0.3">
      <c r="A28" s="40"/>
      <c r="B28" s="39"/>
      <c r="C28" s="41"/>
      <c r="D28" s="41"/>
      <c r="E28" s="45"/>
      <c r="F28" s="46"/>
      <c r="G28" s="45"/>
      <c r="H28" s="45"/>
      <c r="I28" s="49" t="s">
        <v>12</v>
      </c>
      <c r="J28" s="49" t="s">
        <v>17</v>
      </c>
      <c r="K28" s="49" t="s">
        <v>11</v>
      </c>
      <c r="L28" s="49" t="s">
        <v>10</v>
      </c>
    </row>
    <row r="29" spans="1:12" s="1" customFormat="1" ht="24" customHeight="1" x14ac:dyDescent="0.3">
      <c r="A29" s="28"/>
      <c r="B29" s="17"/>
      <c r="C29" s="8"/>
      <c r="D29" s="8"/>
      <c r="E29" s="28"/>
      <c r="F29" s="30"/>
      <c r="G29" s="28"/>
      <c r="H29" s="28"/>
      <c r="I29" s="50">
        <f>SUM(I26:I27)</f>
        <v>0</v>
      </c>
      <c r="J29" s="51">
        <f>SUM(J26:J27)</f>
        <v>0</v>
      </c>
      <c r="K29" s="50">
        <f>SUM(K26:K27)</f>
        <v>0</v>
      </c>
      <c r="L29" s="51">
        <f>SUM(L26:L27)</f>
        <v>0</v>
      </c>
    </row>
    <row r="30" spans="1:12" ht="24" customHeight="1" x14ac:dyDescent="0.4">
      <c r="A30" s="72" t="s">
        <v>46</v>
      </c>
      <c r="B30" s="37"/>
      <c r="C30" s="66"/>
      <c r="D30" s="66"/>
      <c r="E30" s="67"/>
      <c r="F30" s="68"/>
      <c r="G30" s="67"/>
      <c r="H30" s="67"/>
      <c r="I30" s="67"/>
      <c r="J30" s="67"/>
      <c r="K30" s="69"/>
      <c r="L30" s="67"/>
    </row>
    <row r="31" spans="1:12" ht="24" customHeight="1" x14ac:dyDescent="0.35">
      <c r="A31" s="11" t="s">
        <v>47</v>
      </c>
      <c r="B31" s="12" t="s">
        <v>7</v>
      </c>
      <c r="C31" s="7">
        <v>5</v>
      </c>
      <c r="D31" s="34"/>
      <c r="E31" s="35"/>
      <c r="F31" s="56">
        <v>52.77</v>
      </c>
      <c r="G31" s="13">
        <v>0.1</v>
      </c>
      <c r="H31" s="14">
        <f t="shared" ref="H31" si="12">F31-(F31*G31)</f>
        <v>47.493000000000002</v>
      </c>
      <c r="I31" s="14">
        <f t="shared" ref="I31" si="13">J31*H31</f>
        <v>0</v>
      </c>
      <c r="J31" s="12">
        <f t="shared" ref="J31" si="14">D31*E31</f>
        <v>0</v>
      </c>
      <c r="K31" s="14">
        <f>H31*L31</f>
        <v>0</v>
      </c>
      <c r="L31" s="12">
        <f t="shared" ref="L31" si="15">J31*12</f>
        <v>0</v>
      </c>
    </row>
    <row r="32" spans="1:12" ht="24" customHeight="1" x14ac:dyDescent="0.35">
      <c r="A32" s="18" t="s">
        <v>36</v>
      </c>
      <c r="B32" s="17" t="s">
        <v>9</v>
      </c>
      <c r="C32" s="8">
        <v>15</v>
      </c>
      <c r="D32" s="34"/>
      <c r="E32" s="70"/>
      <c r="F32" s="57">
        <v>69</v>
      </c>
      <c r="G32" s="13">
        <v>0.1</v>
      </c>
      <c r="H32" s="14">
        <f t="shared" ref="H32" si="16">F32-(F32*G32)</f>
        <v>62.1</v>
      </c>
      <c r="I32" s="14">
        <f t="shared" ref="I32:I34" si="17">J32*H32</f>
        <v>0</v>
      </c>
      <c r="J32" s="12">
        <f t="shared" ref="J32" si="18">D32*E32</f>
        <v>0</v>
      </c>
      <c r="K32" s="14">
        <f t="shared" ref="K32:K34" si="19">H32*L32</f>
        <v>0</v>
      </c>
      <c r="L32" s="12">
        <f t="shared" ref="L32" si="20">J32*12</f>
        <v>0</v>
      </c>
    </row>
    <row r="33" spans="1:12" ht="24" customHeight="1" x14ac:dyDescent="0.35">
      <c r="A33" s="11" t="s">
        <v>32</v>
      </c>
      <c r="B33" s="12" t="s">
        <v>9</v>
      </c>
      <c r="C33" s="7">
        <v>9</v>
      </c>
      <c r="D33" s="34"/>
      <c r="E33" s="35"/>
      <c r="F33" s="57">
        <v>79.95</v>
      </c>
      <c r="G33" s="13">
        <v>0.1</v>
      </c>
      <c r="H33" s="14">
        <f t="shared" ref="H33" si="21">F33-(F33*G33)</f>
        <v>71.954999999999998</v>
      </c>
      <c r="I33" s="14">
        <f t="shared" si="17"/>
        <v>0</v>
      </c>
      <c r="J33" s="12">
        <f t="shared" ref="J33" si="22">D33*E33</f>
        <v>0</v>
      </c>
      <c r="K33" s="14">
        <f t="shared" si="19"/>
        <v>0</v>
      </c>
      <c r="L33" s="12">
        <f t="shared" ref="L33" si="23">J33*12</f>
        <v>0</v>
      </c>
    </row>
    <row r="34" spans="1:12" ht="24" customHeight="1" x14ac:dyDescent="0.35">
      <c r="A34" s="11" t="s">
        <v>33</v>
      </c>
      <c r="B34" s="12" t="s">
        <v>9</v>
      </c>
      <c r="C34" s="7">
        <v>5</v>
      </c>
      <c r="D34" s="34"/>
      <c r="E34" s="35"/>
      <c r="F34" s="57">
        <v>99.8</v>
      </c>
      <c r="G34" s="13">
        <v>0.1</v>
      </c>
      <c r="H34" s="14">
        <f t="shared" ref="H34" si="24">F34-(F34*G34)</f>
        <v>89.82</v>
      </c>
      <c r="I34" s="14">
        <f t="shared" si="17"/>
        <v>0</v>
      </c>
      <c r="J34" s="12">
        <f t="shared" ref="J34" si="25">D34*E34</f>
        <v>0</v>
      </c>
      <c r="K34" s="14">
        <f t="shared" si="19"/>
        <v>0</v>
      </c>
      <c r="L34" s="12">
        <f t="shared" ref="L34" si="26">J34*12</f>
        <v>0</v>
      </c>
    </row>
    <row r="35" spans="1:12" s="47" customFormat="1" ht="30" customHeight="1" x14ac:dyDescent="0.3">
      <c r="A35" s="40"/>
      <c r="B35" s="39"/>
      <c r="C35" s="41"/>
      <c r="D35" s="41"/>
      <c r="E35" s="39"/>
      <c r="F35" s="42"/>
      <c r="G35" s="43"/>
      <c r="H35" s="43"/>
      <c r="I35" s="48" t="s">
        <v>12</v>
      </c>
      <c r="J35" s="49" t="s">
        <v>17</v>
      </c>
      <c r="K35" s="48" t="s">
        <v>11</v>
      </c>
      <c r="L35" s="49" t="s">
        <v>10</v>
      </c>
    </row>
    <row r="36" spans="1:12" s="1" customFormat="1" ht="24" customHeight="1" x14ac:dyDescent="0.3">
      <c r="A36" s="28"/>
      <c r="B36" s="17"/>
      <c r="C36" s="8"/>
      <c r="D36" s="8"/>
      <c r="E36" s="17"/>
      <c r="F36" s="5"/>
      <c r="G36" s="29"/>
      <c r="H36" s="29"/>
      <c r="I36" s="50">
        <f>SUM(I31:I35)</f>
        <v>0</v>
      </c>
      <c r="J36" s="51">
        <f>SUM(J31:J35)</f>
        <v>0</v>
      </c>
      <c r="K36" s="50">
        <f>SUM(K31:K35)</f>
        <v>0</v>
      </c>
      <c r="L36" s="51">
        <f>SUM(L31:L35)</f>
        <v>0</v>
      </c>
    </row>
    <row r="38" spans="1:12" ht="36" customHeight="1" x14ac:dyDescent="0.4">
      <c r="A38" s="25"/>
      <c r="J38" s="27"/>
      <c r="K38" s="52" t="s">
        <v>23</v>
      </c>
      <c r="L38" s="53">
        <f>K24+K29+K36</f>
        <v>0</v>
      </c>
    </row>
    <row r="39" spans="1:12" ht="24" customHeight="1" x14ac:dyDescent="0.35">
      <c r="F39" s="24"/>
      <c r="G39" s="33"/>
      <c r="H39" s="33"/>
      <c r="I39" s="36"/>
      <c r="J39" s="26"/>
      <c r="K39" s="54" t="s">
        <v>24</v>
      </c>
      <c r="L39" s="55">
        <f>L24+L29+L36</f>
        <v>0</v>
      </c>
    </row>
    <row r="40" spans="1:12" ht="24" customHeight="1" x14ac:dyDescent="0.3">
      <c r="G40" s="33"/>
      <c r="H40" s="33"/>
      <c r="I40" s="38"/>
      <c r="K40" s="33"/>
    </row>
  </sheetData>
  <sortState xmlns:xlrd2="http://schemas.microsoft.com/office/spreadsheetml/2017/richdata2" ref="A6:L22">
    <sortCondition ref="A6:A22"/>
  </sortState>
  <phoneticPr fontId="8" type="noConversion"/>
  <pageMargins left="0.25" right="0.25" top="0.75" bottom="0.75" header="0.3" footer="0.3"/>
  <pageSetup paperSize="9" scale="71" fitToHeight="0" orientation="landscape" horizontalDpi="0" verticalDpi="0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Parker</dc:creator>
  <cp:lastModifiedBy>Tony Parker</cp:lastModifiedBy>
  <cp:lastPrinted>2021-04-28T20:53:14Z</cp:lastPrinted>
  <dcterms:created xsi:type="dcterms:W3CDTF">2019-07-18T20:30:54Z</dcterms:created>
  <dcterms:modified xsi:type="dcterms:W3CDTF">2021-07-07T23:45:50Z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